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mathiasrenner/Documents/Dart/Saison 2026/"/>
    </mc:Choice>
  </mc:AlternateContent>
  <xr:revisionPtr revIDLastSave="0" documentId="13_ncr:1_{1EB4F20F-AF5A-EC48-A159-32228902D591}" xr6:coauthVersionLast="47" xr6:coauthVersionMax="47" xr10:uidLastSave="{00000000-0000-0000-0000-000000000000}"/>
  <bookViews>
    <workbookView xWindow="0" yWindow="680" windowWidth="34560" windowHeight="20000" xr2:uid="{00000000-000D-0000-FFFF-FFFF00000000}"/>
  </bookViews>
  <sheets>
    <sheet name="Spielbericht" sheetId="2" r:id="rId1"/>
    <sheet name="Spielbericht alt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B10" i="2"/>
  <c r="D15" i="2"/>
  <c r="D13" i="2"/>
  <c r="D8" i="2"/>
  <c r="D6" i="2"/>
  <c r="D14" i="2"/>
  <c r="D12" i="2"/>
  <c r="D7" i="2"/>
  <c r="D5" i="2"/>
  <c r="B15" i="2"/>
  <c r="B12" i="2"/>
  <c r="B7" i="2"/>
  <c r="B6" i="2"/>
  <c r="B5" i="2"/>
  <c r="B14" i="2"/>
  <c r="B13" i="2"/>
  <c r="B8" i="2"/>
  <c r="D3" i="2"/>
  <c r="B3" i="2"/>
  <c r="I9" i="2" l="1"/>
  <c r="H1" i="2" l="1"/>
  <c r="I1" i="2" s="1"/>
  <c r="K9" i="2" l="1"/>
  <c r="L10" i="2"/>
  <c r="N9" i="2"/>
  <c r="M9" i="2"/>
  <c r="L9" i="2"/>
  <c r="N10" i="2"/>
  <c r="M10" i="2"/>
  <c r="L5" i="2"/>
  <c r="N5" i="2"/>
  <c r="M5" i="2"/>
  <c r="K1" i="2"/>
  <c r="K10" i="2" l="1"/>
  <c r="K14" i="2" s="1"/>
  <c r="K6" i="2"/>
  <c r="M6" i="2"/>
  <c r="M12" i="2" s="1"/>
  <c r="L6" i="2"/>
  <c r="N6" i="2"/>
  <c r="K5" i="2"/>
  <c r="M14" i="2"/>
  <c r="K12" i="2" l="1"/>
  <c r="J30" i="1"/>
  <c r="I30" i="1"/>
  <c r="J29" i="1"/>
  <c r="I29" i="1"/>
  <c r="A19" i="1"/>
  <c r="A18" i="1"/>
  <c r="A14" i="1"/>
  <c r="A13" i="1"/>
  <c r="L19" i="1"/>
  <c r="L18" i="1"/>
  <c r="L14" i="1"/>
  <c r="L13" i="1"/>
  <c r="D30" i="1"/>
  <c r="E30" i="1"/>
  <c r="E29" i="1"/>
  <c r="D29" i="1"/>
  <c r="H20" i="1"/>
  <c r="C20" i="1"/>
  <c r="L16" i="1"/>
  <c r="L11" i="1"/>
  <c r="A16" i="1"/>
  <c r="A11" i="1"/>
  <c r="B11" i="1"/>
  <c r="G11" i="1"/>
  <c r="B13" i="1"/>
  <c r="G13" i="1"/>
  <c r="B14" i="1"/>
  <c r="G14" i="1"/>
  <c r="B18" i="1"/>
  <c r="G18" i="1"/>
  <c r="B19" i="1"/>
  <c r="G19" i="1"/>
  <c r="B16" i="1"/>
  <c r="G16" i="1"/>
  <c r="G30" i="1" l="1"/>
  <c r="G29" i="1"/>
  <c r="B30" i="1"/>
  <c r="C29" i="1"/>
  <c r="B29" i="1"/>
  <c r="H29" i="1"/>
  <c r="H30" i="1"/>
  <c r="G20" i="1"/>
  <c r="C30" i="1"/>
  <c r="B20" i="1"/>
  <c r="I5" i="2"/>
</calcChain>
</file>

<file path=xl/sharedStrings.xml><?xml version="1.0" encoding="utf-8"?>
<sst xmlns="http://schemas.openxmlformats.org/spreadsheetml/2006/main" count="90" uniqueCount="25">
  <si>
    <t>Darts Spieltag X</t>
  </si>
  <si>
    <t>Spiele</t>
  </si>
  <si>
    <t>Legs</t>
  </si>
  <si>
    <t>Hinweis</t>
  </si>
  <si>
    <t>gewonnen</t>
  </si>
  <si>
    <t>verloren</t>
  </si>
  <si>
    <t xml:space="preserve">A1 </t>
  </si>
  <si>
    <t xml:space="preserve">B1 </t>
  </si>
  <si>
    <t xml:space="preserve">A2 </t>
  </si>
  <si>
    <t xml:space="preserve">B2 </t>
  </si>
  <si>
    <t xml:space="preserve">Doppel </t>
  </si>
  <si>
    <t xml:space="preserve">Einzel </t>
  </si>
  <si>
    <t xml:space="preserve">Ergebnis: </t>
  </si>
  <si>
    <t>Besonderheiten:</t>
  </si>
  <si>
    <t>Tabelle</t>
  </si>
  <si>
    <t>-</t>
  </si>
  <si>
    <t>:</t>
  </si>
  <si>
    <t>g</t>
  </si>
  <si>
    <t>v</t>
  </si>
  <si>
    <t>Doppel Runde 1</t>
  </si>
  <si>
    <t>Einzel Runde 1</t>
  </si>
  <si>
    <t>Einzel Runde 2</t>
  </si>
  <si>
    <t>Doppel Runde 2</t>
  </si>
  <si>
    <t>Team 1</t>
  </si>
  <si>
    <t>Team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</si>
</sst>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22"/>
      <color theme="1"/>
      <name val="72 Black"/>
      <family val="2"/>
    </font>
    <font>
      <sz val="24"/>
      <color theme="1"/>
      <name val="72 Black"/>
      <family val="2"/>
    </font>
    <font>
      <sz val="16"/>
      <color theme="1"/>
      <name val="72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4" fillId="0" borderId="0" xfId="0" applyFont="1" applyProtection="1">
      <protection locked="0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6" xfId="0" applyBorder="1"/>
    <xf numFmtId="0" fontId="3" fillId="0" borderId="7" xfId="0" applyFont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Protection="1">
      <protection locked="0"/>
    </xf>
    <xf numFmtId="0" fontId="3" fillId="0" borderId="0" xfId="0" applyFont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0" borderId="0" xfId="0" applyFont="1"/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3" fillId="0" borderId="11" xfId="0" applyFont="1" applyBorder="1"/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/>
    <xf numFmtId="0" fontId="3" fillId="0" borderId="13" xfId="0" applyFont="1" applyBorder="1"/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/>
    <xf numFmtId="0" fontId="3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 applyProtection="1">
      <protection locked="0"/>
    </xf>
    <xf numFmtId="0" fontId="0" fillId="0" borderId="23" xfId="0" applyBorder="1"/>
    <xf numFmtId="0" fontId="0" fillId="0" borderId="2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3" fillId="0" borderId="30" xfId="0" applyFont="1" applyBorder="1"/>
    <xf numFmtId="0" fontId="0" fillId="0" borderId="27" xfId="0" applyBorder="1"/>
    <xf numFmtId="0" fontId="3" fillId="0" borderId="27" xfId="0" applyFont="1" applyBorder="1"/>
    <xf numFmtId="0" fontId="3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28" xfId="0" applyBorder="1" applyProtection="1">
      <protection locked="0"/>
    </xf>
    <xf numFmtId="0" fontId="0" fillId="0" borderId="28" xfId="0" applyBorder="1"/>
    <xf numFmtId="0" fontId="0" fillId="0" borderId="35" xfId="0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0" borderId="44" xfId="1" applyBorder="1" applyAlignment="1">
      <alignment horizontal="right" vertical="center"/>
    </xf>
    <xf numFmtId="0" fontId="2" fillId="0" borderId="6" xfId="1" applyBorder="1" applyAlignment="1">
      <alignment horizontal="center" vertical="center"/>
    </xf>
    <xf numFmtId="0" fontId="2" fillId="0" borderId="6" xfId="1" applyBorder="1" applyAlignment="1">
      <alignment horizontal="left" vertical="center"/>
    </xf>
    <xf numFmtId="0" fontId="2" fillId="0" borderId="6" xfId="1" applyBorder="1" applyAlignment="1">
      <alignment vertical="center"/>
    </xf>
    <xf numFmtId="0" fontId="2" fillId="0" borderId="45" xfId="1" applyBorder="1" applyAlignment="1">
      <alignment vertical="center"/>
    </xf>
    <xf numFmtId="0" fontId="2" fillId="0" borderId="48" xfId="1" applyBorder="1" applyAlignment="1">
      <alignment horizontal="right" vertical="center"/>
    </xf>
    <xf numFmtId="0" fontId="2" fillId="0" borderId="49" xfId="1" applyBorder="1" applyAlignment="1">
      <alignment horizontal="center" vertical="center"/>
    </xf>
    <xf numFmtId="0" fontId="2" fillId="0" borderId="49" xfId="1" applyBorder="1" applyAlignment="1">
      <alignment horizontal="left" vertical="center"/>
    </xf>
    <xf numFmtId="0" fontId="2" fillId="0" borderId="50" xfId="1" applyBorder="1" applyAlignment="1">
      <alignment vertical="center"/>
    </xf>
    <xf numFmtId="0" fontId="2" fillId="0" borderId="45" xfId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2" borderId="38" xfId="1" applyFont="1" applyFill="1" applyBorder="1" applyAlignment="1">
      <alignment vertical="center"/>
    </xf>
    <xf numFmtId="0" fontId="2" fillId="2" borderId="38" xfId="1" applyFill="1" applyBorder="1" applyAlignment="1">
      <alignment vertical="center"/>
    </xf>
    <xf numFmtId="0" fontId="6" fillId="3" borderId="38" xfId="1" applyFont="1" applyFill="1" applyBorder="1" applyAlignment="1">
      <alignment vertical="center"/>
    </xf>
    <xf numFmtId="0" fontId="2" fillId="3" borderId="38" xfId="1" applyFill="1" applyBorder="1" applyAlignment="1">
      <alignment vertical="center"/>
    </xf>
    <xf numFmtId="0" fontId="2" fillId="0" borderId="63" xfId="1" applyBorder="1" applyAlignment="1">
      <alignment vertical="center"/>
    </xf>
    <xf numFmtId="0" fontId="2" fillId="0" borderId="64" xfId="1" applyBorder="1" applyAlignment="1">
      <alignment horizontal="center" vertical="center"/>
    </xf>
    <xf numFmtId="0" fontId="2" fillId="0" borderId="64" xfId="1" applyBorder="1" applyAlignment="1">
      <alignment horizontal="left" vertical="center"/>
    </xf>
    <xf numFmtId="0" fontId="2" fillId="0" borderId="64" xfId="1" applyBorder="1" applyAlignment="1">
      <alignment vertical="center"/>
    </xf>
    <xf numFmtId="0" fontId="7" fillId="0" borderId="64" xfId="1" applyFont="1" applyBorder="1" applyAlignment="1">
      <alignment horizontal="right" vertical="center"/>
    </xf>
    <xf numFmtId="0" fontId="7" fillId="0" borderId="64" xfId="1" applyFont="1" applyBorder="1" applyAlignment="1">
      <alignment vertical="center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1" fillId="0" borderId="6" xfId="1" applyFont="1" applyBorder="1" applyAlignment="1">
      <alignment vertical="center"/>
    </xf>
    <xf numFmtId="0" fontId="11" fillId="0" borderId="57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/>
    </xf>
    <xf numFmtId="0" fontId="11" fillId="0" borderId="61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2" fillId="0" borderId="46" xfId="1" applyBorder="1" applyAlignment="1">
      <alignment horizontal="center" vertical="center" textRotation="90" wrapText="1"/>
    </xf>
    <xf numFmtId="0" fontId="2" fillId="0" borderId="47" xfId="1" applyBorder="1" applyAlignment="1">
      <alignment horizontal="center" vertical="center" textRotation="90" wrapText="1"/>
    </xf>
    <xf numFmtId="0" fontId="6" fillId="2" borderId="3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2" fillId="0" borderId="53" xfId="1" applyBorder="1" applyAlignment="1">
      <alignment horizontal="center" vertical="center" wrapText="1"/>
    </xf>
    <xf numFmtId="0" fontId="2" fillId="0" borderId="54" xfId="1" applyBorder="1" applyAlignment="1">
      <alignment horizontal="center" vertical="center" wrapText="1"/>
    </xf>
    <xf numFmtId="0" fontId="9" fillId="0" borderId="4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0" fontId="10" fillId="0" borderId="57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6" fillId="3" borderId="3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164" fontId="8" fillId="0" borderId="39" xfId="1" applyNumberFormat="1" applyFont="1" applyBorder="1" applyAlignment="1">
      <alignment horizontal="center" vertical="center"/>
    </xf>
    <xf numFmtId="164" fontId="8" fillId="0" borderId="40" xfId="1" applyNumberFormat="1" applyFont="1" applyBorder="1" applyAlignment="1">
      <alignment horizontal="center" vertical="center"/>
    </xf>
    <xf numFmtId="164" fontId="8" fillId="0" borderId="46" xfId="1" applyNumberFormat="1" applyFont="1" applyBorder="1" applyAlignment="1">
      <alignment horizontal="center" vertical="center"/>
    </xf>
    <xf numFmtId="164" fontId="8" fillId="0" borderId="47" xfId="1" applyNumberFormat="1" applyFont="1" applyBorder="1" applyAlignment="1">
      <alignment horizontal="center" vertical="center"/>
    </xf>
    <xf numFmtId="164" fontId="8" fillId="0" borderId="51" xfId="1" applyNumberFormat="1" applyFont="1" applyBorder="1" applyAlignment="1">
      <alignment horizontal="center" vertical="center"/>
    </xf>
    <xf numFmtId="164" fontId="8" fillId="0" borderId="52" xfId="1" applyNumberFormat="1" applyFont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6" xfId="0" applyFont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8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</font>
    </dxf>
    <dxf>
      <font>
        <b/>
        <i val="0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0</xdr:row>
      <xdr:rowOff>97541</xdr:rowOff>
    </xdr:from>
    <xdr:to>
      <xdr:col>7</xdr:col>
      <xdr:colOff>808447</xdr:colOff>
      <xdr:row>0</xdr:row>
      <xdr:rowOff>1257034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199" y="97541"/>
          <a:ext cx="5142323" cy="1159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9"/>
  <sheetViews>
    <sheetView tabSelected="1" workbookViewId="0">
      <selection activeCell="I12" sqref="I12:J13"/>
    </sheetView>
  </sheetViews>
  <sheetFormatPr baseColWidth="10" defaultColWidth="11" defaultRowHeight="14"/>
  <cols>
    <col min="1" max="1" width="3.6640625" style="42" customWidth="1"/>
    <col min="2" max="2" width="22.6640625" style="42" customWidth="1"/>
    <col min="3" max="3" width="1.5" style="43" bestFit="1" customWidth="1"/>
    <col min="4" max="4" width="22.6640625" style="44" customWidth="1"/>
    <col min="5" max="5" width="4.33203125" style="43" customWidth="1"/>
    <col min="6" max="6" width="1.33203125" style="42" bestFit="1" customWidth="1"/>
    <col min="7" max="7" width="4.33203125" style="43" customWidth="1"/>
    <col min="8" max="8" width="26.6640625" style="42" customWidth="1"/>
    <col min="9" max="9" width="12.6640625" style="42" customWidth="1"/>
    <col min="10" max="10" width="18.5" style="42" customWidth="1"/>
    <col min="11" max="14" width="5.6640625" style="43" customWidth="1"/>
    <col min="15" max="16384" width="11" style="42"/>
  </cols>
  <sheetData>
    <row r="1" spans="2:14" ht="102.75" customHeight="1" thickBot="1">
      <c r="B1" s="62"/>
      <c r="C1" s="63"/>
      <c r="D1" s="64"/>
      <c r="E1" s="63"/>
      <c r="F1" s="65"/>
      <c r="G1" s="63"/>
      <c r="H1" s="66" t="str">
        <f ca="1">MID(CELL( "dateiname",A1), FIND("]", CELL("dateiname", A1))+1, 255)</f>
        <v>Spielbericht</v>
      </c>
      <c r="I1" s="67" t="e">
        <f ca="1">FIND("-",H1)</f>
        <v>#VALUE!</v>
      </c>
      <c r="J1" s="67"/>
      <c r="K1" s="68" t="e">
        <f ca="1">VALUE(RIGHT(H1,LEN(H1)-I1))</f>
        <v>#VALUE!</v>
      </c>
      <c r="L1" s="68"/>
      <c r="M1" s="68">
        <v>1</v>
      </c>
      <c r="N1" s="69"/>
    </row>
    <row r="2" spans="2:14" ht="25" customHeight="1">
      <c r="B2" s="93" t="s">
        <v>19</v>
      </c>
      <c r="C2" s="94"/>
      <c r="D2" s="94"/>
      <c r="E2" s="94" t="s">
        <v>2</v>
      </c>
      <c r="F2" s="94"/>
      <c r="G2" s="94"/>
      <c r="H2" s="60" t="s">
        <v>3</v>
      </c>
      <c r="I2" s="97">
        <v>46041</v>
      </c>
      <c r="J2" s="98"/>
      <c r="K2" s="103"/>
      <c r="L2" s="104"/>
      <c r="M2" s="104"/>
      <c r="N2" s="105"/>
    </row>
    <row r="3" spans="2:14" ht="25" customHeight="1" thickBot="1">
      <c r="B3" s="45" t="str">
        <f>CONCATENATE(IF(J5&lt;&gt;"",J5,"H1")," / ",IF(J6&lt;&gt;"",J6,"H2"))</f>
        <v>H1 / H2</v>
      </c>
      <c r="C3" s="46" t="s">
        <v>15</v>
      </c>
      <c r="D3" s="47" t="str">
        <f>CONCATENATE(IF(J9&lt;&gt;"",J9,"G1")," / ",IF(J10&lt;&gt;"",J10,"G2"))</f>
        <v>G1 / G2</v>
      </c>
      <c r="E3" s="46"/>
      <c r="F3" s="46" t="s">
        <v>16</v>
      </c>
      <c r="G3" s="46"/>
      <c r="H3" s="49"/>
      <c r="I3" s="99"/>
      <c r="J3" s="100"/>
      <c r="K3" s="95" t="s">
        <v>1</v>
      </c>
      <c r="L3" s="95"/>
      <c r="M3" s="95" t="s">
        <v>2</v>
      </c>
      <c r="N3" s="96"/>
    </row>
    <row r="4" spans="2:14" ht="25" customHeight="1">
      <c r="B4" s="93" t="s">
        <v>20</v>
      </c>
      <c r="C4" s="94"/>
      <c r="D4" s="94"/>
      <c r="E4" s="94" t="s">
        <v>2</v>
      </c>
      <c r="F4" s="94"/>
      <c r="G4" s="94"/>
      <c r="H4" s="61"/>
      <c r="I4" s="101"/>
      <c r="J4" s="102"/>
      <c r="K4" s="56" t="s">
        <v>17</v>
      </c>
      <c r="L4" s="56" t="s">
        <v>18</v>
      </c>
      <c r="M4" s="56" t="s">
        <v>17</v>
      </c>
      <c r="N4" s="57" t="s">
        <v>18</v>
      </c>
    </row>
    <row r="5" spans="2:14" ht="25" customHeight="1">
      <c r="B5" s="45" t="str">
        <f>IF(J5&lt;&gt;"",J5,"H1")</f>
        <v>H1</v>
      </c>
      <c r="C5" s="46" t="s">
        <v>15</v>
      </c>
      <c r="D5" s="47" t="str">
        <f>IF(J9&lt;&gt;"",J9,"G1")</f>
        <v>G1</v>
      </c>
      <c r="E5" s="46"/>
      <c r="F5" s="46" t="s">
        <v>16</v>
      </c>
      <c r="G5" s="46"/>
      <c r="H5" s="49"/>
      <c r="I5" s="79" t="str">
        <f>I12</f>
        <v>Team 1</v>
      </c>
      <c r="J5" s="70"/>
      <c r="K5" s="46">
        <f>SUMIFS(E5:E15,B5:B15,J5,E5:E15,2)/2</f>
        <v>0</v>
      </c>
      <c r="L5" s="46">
        <f>SUMIFS(G5:G15,B5:B15,J5,G5:G15,2)/2</f>
        <v>0</v>
      </c>
      <c r="M5" s="46">
        <f>SUMIFS(E5:E15,B5:B15,J5)</f>
        <v>0</v>
      </c>
      <c r="N5" s="54">
        <f>SUMIFS(G5:G15,B5:B15,J5)</f>
        <v>0</v>
      </c>
    </row>
    <row r="6" spans="2:14" ht="25" customHeight="1">
      <c r="B6" s="45" t="str">
        <f>IF(J6&lt;&gt;"",J6,"H2")</f>
        <v>H2</v>
      </c>
      <c r="C6" s="46" t="s">
        <v>15</v>
      </c>
      <c r="D6" s="47" t="str">
        <f>IF(J10&lt;&gt;"",J10,"G2")</f>
        <v>G2</v>
      </c>
      <c r="E6" s="46"/>
      <c r="F6" s="46" t="s">
        <v>16</v>
      </c>
      <c r="G6" s="46"/>
      <c r="H6" s="49"/>
      <c r="I6" s="80"/>
      <c r="J6" s="70"/>
      <c r="K6" s="46">
        <f>SUMIFS(E5:E15,B5:B15,J6,E5:E15,2)/2</f>
        <v>0</v>
      </c>
      <c r="L6" s="46">
        <f>SUMIFS(G5:G15,B5:B15,J6,G5:G15,2)/2</f>
        <v>0</v>
      </c>
      <c r="M6" s="46">
        <f>SUMIFS(E5:E15,B5:B15,J6)</f>
        <v>0</v>
      </c>
      <c r="N6" s="54">
        <f>SUMIFS(G5:G15,B5:B15,J6)</f>
        <v>0</v>
      </c>
    </row>
    <row r="7" spans="2:14" ht="25" customHeight="1">
      <c r="B7" s="45" t="str">
        <f>IF(J6&lt;&gt;"",J6,"H2")</f>
        <v>H2</v>
      </c>
      <c r="C7" s="46" t="s">
        <v>15</v>
      </c>
      <c r="D7" s="47" t="str">
        <f>IF(J9&lt;&gt;"",J9,"G1")</f>
        <v>G1</v>
      </c>
      <c r="E7" s="46"/>
      <c r="F7" s="46" t="s">
        <v>16</v>
      </c>
      <c r="G7" s="46"/>
      <c r="H7" s="49"/>
      <c r="I7" s="75"/>
      <c r="J7" s="76"/>
      <c r="K7" s="95" t="s">
        <v>1</v>
      </c>
      <c r="L7" s="95"/>
      <c r="M7" s="95" t="s">
        <v>2</v>
      </c>
      <c r="N7" s="96"/>
    </row>
    <row r="8" spans="2:14" ht="25" customHeight="1" thickBot="1">
      <c r="B8" s="45" t="str">
        <f>IF(J5&lt;&gt;"",J5,"H1")</f>
        <v>H1</v>
      </c>
      <c r="C8" s="46" t="s">
        <v>15</v>
      </c>
      <c r="D8" s="47" t="str">
        <f>IF(J10&lt;&gt;"",J10,"G2")</f>
        <v>G2</v>
      </c>
      <c r="E8" s="46"/>
      <c r="F8" s="46" t="s">
        <v>16</v>
      </c>
      <c r="G8" s="46"/>
      <c r="H8" s="49"/>
      <c r="I8" s="75"/>
      <c r="J8" s="76"/>
      <c r="K8" s="56" t="s">
        <v>17</v>
      </c>
      <c r="L8" s="56" t="s">
        <v>18</v>
      </c>
      <c r="M8" s="56" t="s">
        <v>17</v>
      </c>
      <c r="N8" s="57" t="s">
        <v>18</v>
      </c>
    </row>
    <row r="9" spans="2:14" ht="25" customHeight="1">
      <c r="B9" s="77" t="s">
        <v>22</v>
      </c>
      <c r="C9" s="78"/>
      <c r="D9" s="78"/>
      <c r="E9" s="78" t="s">
        <v>2</v>
      </c>
      <c r="F9" s="78"/>
      <c r="G9" s="78"/>
      <c r="H9" s="58" t="s">
        <v>3</v>
      </c>
      <c r="I9" s="79" t="str">
        <f>I14</f>
        <v>Team 2</v>
      </c>
      <c r="J9" s="48"/>
      <c r="K9" s="46">
        <f>SUMIFS(G5:G15,D5:D15,J9,G5:G15,2)/2</f>
        <v>0</v>
      </c>
      <c r="L9" s="46">
        <f>SUMIFS(E5:E15,D5:D15,J9,E5:E15,2)/2</f>
        <v>0</v>
      </c>
      <c r="M9" s="46">
        <f>SUMIFS(G5:G15,D5:D15,J9)</f>
        <v>0</v>
      </c>
      <c r="N9" s="54">
        <f>SUMIFS(E5:E15,D5:D15,J9)</f>
        <v>0</v>
      </c>
    </row>
    <row r="10" spans="2:14" ht="25" customHeight="1" thickBot="1">
      <c r="B10" s="45" t="str">
        <f>CONCATENATE(IF(J5&lt;&gt;"",J5,"H1")," / ",IF(J6&lt;&gt;"",J6,"H2"))</f>
        <v>H1 / H2</v>
      </c>
      <c r="C10" s="46" t="s">
        <v>15</v>
      </c>
      <c r="D10" s="47" t="str">
        <f>CONCATENATE(IF(J9&lt;&gt;"",J9,"G1")," / ",IF(J10&lt;&gt;"",J10,"G2"))</f>
        <v>G1 / G2</v>
      </c>
      <c r="E10" s="46"/>
      <c r="F10" s="46" t="s">
        <v>16</v>
      </c>
      <c r="G10" s="46"/>
      <c r="H10" s="49"/>
      <c r="I10" s="80"/>
      <c r="J10" s="48"/>
      <c r="K10" s="46">
        <f>SUMIFS(G5:G15,D5:D15,J10,G5:G15,2)/2</f>
        <v>0</v>
      </c>
      <c r="L10" s="46">
        <f>SUMIFS(E5:E15,D5:D15,J10,E5:E15,2)/2</f>
        <v>0</v>
      </c>
      <c r="M10" s="46">
        <f>SUMIFS(G5:G15,D5:D15,J10)</f>
        <v>0</v>
      </c>
      <c r="N10" s="54">
        <f>SUMIFS(E5:E15,D5:D15,J10)</f>
        <v>0</v>
      </c>
    </row>
    <row r="11" spans="2:14" ht="25" customHeight="1">
      <c r="B11" s="77" t="s">
        <v>21</v>
      </c>
      <c r="C11" s="78"/>
      <c r="D11" s="78"/>
      <c r="E11" s="78" t="s">
        <v>2</v>
      </c>
      <c r="F11" s="78"/>
      <c r="G11" s="78"/>
      <c r="H11" s="59"/>
      <c r="I11" s="55"/>
      <c r="J11" s="48"/>
      <c r="K11" s="46"/>
      <c r="L11" s="46"/>
      <c r="M11" s="46"/>
      <c r="N11" s="54"/>
    </row>
    <row r="12" spans="2:14" ht="25" customHeight="1">
      <c r="B12" s="45" t="str">
        <f>IF(J6&lt;&gt;"",J6,"H2")</f>
        <v>H2</v>
      </c>
      <c r="C12" s="46" t="s">
        <v>15</v>
      </c>
      <c r="D12" s="47" t="str">
        <f>IF(J9&lt;&gt;"",J9,"G1")</f>
        <v>G1</v>
      </c>
      <c r="E12" s="46"/>
      <c r="F12" s="46" t="s">
        <v>16</v>
      </c>
      <c r="G12" s="46"/>
      <c r="H12" s="49"/>
      <c r="I12" s="81" t="s">
        <v>23</v>
      </c>
      <c r="J12" s="82"/>
      <c r="K12" s="85">
        <f>SUM(K5:K6)+SUMIF(E3,2,E3)/2+SUMIF(E10,2,E10)/2</f>
        <v>0</v>
      </c>
      <c r="L12" s="86"/>
      <c r="M12" s="71">
        <f>SUM(M5:M6,E3,E10)</f>
        <v>0</v>
      </c>
      <c r="N12" s="72"/>
    </row>
    <row r="13" spans="2:14" ht="25" customHeight="1">
      <c r="B13" s="45" t="str">
        <f>IF(J5&lt;&gt;"",J5,"H1")</f>
        <v>H1</v>
      </c>
      <c r="C13" s="46" t="s">
        <v>15</v>
      </c>
      <c r="D13" s="47" t="str">
        <f>IF(J10&lt;&gt;"",J10,"G2")</f>
        <v>G2</v>
      </c>
      <c r="E13" s="46"/>
      <c r="F13" s="46" t="s">
        <v>16</v>
      </c>
      <c r="G13" s="46"/>
      <c r="H13" s="49"/>
      <c r="I13" s="81"/>
      <c r="J13" s="82"/>
      <c r="K13" s="87"/>
      <c r="L13" s="88"/>
      <c r="M13" s="91"/>
      <c r="N13" s="92"/>
    </row>
    <row r="14" spans="2:14" ht="25" customHeight="1">
      <c r="B14" s="45" t="str">
        <f>IF(J5&lt;&gt;"",J5,"H1")</f>
        <v>H1</v>
      </c>
      <c r="C14" s="46" t="s">
        <v>15</v>
      </c>
      <c r="D14" s="47" t="str">
        <f>IF(J9&lt;&gt;"",J9,"G1")</f>
        <v>G1</v>
      </c>
      <c r="E14" s="46"/>
      <c r="F14" s="46" t="s">
        <v>16</v>
      </c>
      <c r="G14" s="46"/>
      <c r="H14" s="49"/>
      <c r="I14" s="81" t="s">
        <v>24</v>
      </c>
      <c r="J14" s="82"/>
      <c r="K14" s="85">
        <f>SUM(K9:K10)+SUMIF(G3,2,G3)/2+SUMIF(G10,2,G10)/2</f>
        <v>0</v>
      </c>
      <c r="L14" s="86"/>
      <c r="M14" s="71">
        <f>SUM(M9:M10,G3,G10)</f>
        <v>0</v>
      </c>
      <c r="N14" s="72"/>
    </row>
    <row r="15" spans="2:14" ht="25" customHeight="1" thickBot="1">
      <c r="B15" s="50" t="str">
        <f>IF(J6&lt;&gt;"",J6,"H2")</f>
        <v>H2</v>
      </c>
      <c r="C15" s="51" t="s">
        <v>15</v>
      </c>
      <c r="D15" s="52" t="str">
        <f>IF(J10&lt;&gt;"",J10,"G2")</f>
        <v>G2</v>
      </c>
      <c r="E15" s="51"/>
      <c r="F15" s="51" t="s">
        <v>16</v>
      </c>
      <c r="G15" s="51"/>
      <c r="H15" s="53"/>
      <c r="I15" s="83"/>
      <c r="J15" s="84"/>
      <c r="K15" s="89"/>
      <c r="L15" s="90"/>
      <c r="M15" s="73"/>
      <c r="N15" s="74"/>
    </row>
    <row r="16" spans="2:14" ht="27" customHeight="1"/>
    <row r="17" ht="14.25" customHeight="1"/>
    <row r="18" ht="14.25" customHeight="1"/>
    <row r="19" ht="15" customHeight="1"/>
  </sheetData>
  <protectedRanges>
    <protectedRange sqref="I2 J5:J6 J9:J10 E12:E15 G12:G15 E10 G10 E8 G8 G5:G7 E5:E7 E3 G3 I12 I14" name="Einträge"/>
  </protectedRanges>
  <mergeCells count="23">
    <mergeCell ref="B4:D4"/>
    <mergeCell ref="E4:G4"/>
    <mergeCell ref="K7:L7"/>
    <mergeCell ref="M7:N7"/>
    <mergeCell ref="B2:D2"/>
    <mergeCell ref="E2:G2"/>
    <mergeCell ref="I2:J4"/>
    <mergeCell ref="K2:N2"/>
    <mergeCell ref="K3:L3"/>
    <mergeCell ref="M3:N3"/>
    <mergeCell ref="M14:N15"/>
    <mergeCell ref="I7:J8"/>
    <mergeCell ref="B11:D11"/>
    <mergeCell ref="E11:G11"/>
    <mergeCell ref="I5:I6"/>
    <mergeCell ref="I9:I10"/>
    <mergeCell ref="B9:D9"/>
    <mergeCell ref="E9:G9"/>
    <mergeCell ref="I12:J13"/>
    <mergeCell ref="I14:J15"/>
    <mergeCell ref="K12:L13"/>
    <mergeCell ref="K14:L15"/>
    <mergeCell ref="M12:N13"/>
  </mergeCells>
  <conditionalFormatting sqref="B3 D3 B10 D10">
    <cfRule type="expression" dxfId="7" priority="1">
      <formula>LEN(B3)=7</formula>
    </cfRule>
  </conditionalFormatting>
  <conditionalFormatting sqref="B5:B8 D5:D8 B12:B15 D12:D15">
    <cfRule type="expression" dxfId="6" priority="2">
      <formula>LEN(B5)=2</formula>
    </cfRule>
  </conditionalFormatting>
  <conditionalFormatting sqref="E1:E15 G1:G15">
    <cfRule type="cellIs" dxfId="5" priority="4" operator="equal">
      <formula>2</formula>
    </cfRule>
  </conditionalFormatting>
  <conditionalFormatting sqref="E17:E1048576 G17:G1048576">
    <cfRule type="cellIs" dxfId="4" priority="11" operator="equal">
      <formula>2</formula>
    </cfRule>
  </conditionalFormatting>
  <conditionalFormatting sqref="I12:N13">
    <cfRule type="expression" dxfId="3" priority="7">
      <formula>$K$12&gt;$K$14</formula>
    </cfRule>
    <cfRule type="expression" dxfId="2" priority="8">
      <formula>$K$12&lt;$K$14</formula>
    </cfRule>
  </conditionalFormatting>
  <conditionalFormatting sqref="I14:N15">
    <cfRule type="expression" dxfId="1" priority="5">
      <formula>$K$12&gt;$K$14</formula>
    </cfRule>
    <cfRule type="expression" dxfId="0" priority="6">
      <formula>$K$12&lt;$K$14</formula>
    </cfRule>
  </conditionalFormatting>
  <pageMargins left="0.25" right="0.25" top="0.75" bottom="0.75" header="0.3" footer="0.3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L30"/>
  <sheetViews>
    <sheetView topLeftCell="A4" workbookViewId="0">
      <selection activeCell="C30" sqref="C30"/>
    </sheetView>
  </sheetViews>
  <sheetFormatPr baseColWidth="10" defaultRowHeight="15"/>
  <cols>
    <col min="1" max="1" width="26.6640625" customWidth="1"/>
    <col min="2" max="5" width="10" customWidth="1"/>
    <col min="6" max="6" width="21.6640625" customWidth="1"/>
    <col min="7" max="10" width="10" customWidth="1"/>
    <col min="11" max="11" width="21.6640625" customWidth="1"/>
    <col min="12" max="12" width="26.6640625" customWidth="1"/>
  </cols>
  <sheetData>
    <row r="9" spans="1:12" ht="20" thickBot="1">
      <c r="A9" s="1" t="s">
        <v>0</v>
      </c>
    </row>
    <row r="10" spans="1:12" s="9" customFormat="1">
      <c r="A10" s="29" t="s">
        <v>10</v>
      </c>
      <c r="B10" s="32" t="s">
        <v>1</v>
      </c>
      <c r="C10" s="118" t="s">
        <v>2</v>
      </c>
      <c r="D10" s="119"/>
      <c r="E10" s="120"/>
      <c r="F10" s="36"/>
      <c r="G10" s="32" t="s">
        <v>1</v>
      </c>
      <c r="H10" s="118" t="s">
        <v>2</v>
      </c>
      <c r="I10" s="119"/>
      <c r="J10" s="120"/>
      <c r="K10" s="23"/>
      <c r="L10" s="15" t="s">
        <v>10</v>
      </c>
    </row>
    <row r="11" spans="1:12">
      <c r="A11" s="30" t="str">
        <f>CONCATENATE($A$29," / ",$A$30)</f>
        <v xml:space="preserve">A1  / A2 </v>
      </c>
      <c r="B11" s="33">
        <f>IF(SUM($C11:$E11)&gt;SUM($H11:$J11),1,0)</f>
        <v>0</v>
      </c>
      <c r="C11" s="27"/>
      <c r="D11" s="16"/>
      <c r="E11" s="28"/>
      <c r="F11" s="37"/>
      <c r="G11" s="33">
        <f>IF(SUM($C11:$E11)&lt;SUM($H11:$J11),1,0)</f>
        <v>0</v>
      </c>
      <c r="H11" s="27"/>
      <c r="I11" s="16"/>
      <c r="J11" s="28"/>
      <c r="K11" s="24"/>
      <c r="L11" s="17" t="str">
        <f>CONCATENATE($L$29," / ",$L$30)</f>
        <v xml:space="preserve">B1  / B2 </v>
      </c>
    </row>
    <row r="12" spans="1:12" s="9" customFormat="1">
      <c r="A12" s="31" t="s">
        <v>11</v>
      </c>
      <c r="B12" s="34" t="s">
        <v>1</v>
      </c>
      <c r="C12" s="111" t="s">
        <v>2</v>
      </c>
      <c r="D12" s="112"/>
      <c r="E12" s="113"/>
      <c r="F12" s="38"/>
      <c r="G12" s="34" t="s">
        <v>1</v>
      </c>
      <c r="H12" s="111" t="s">
        <v>2</v>
      </c>
      <c r="I12" s="112"/>
      <c r="J12" s="113"/>
      <c r="K12" s="25"/>
      <c r="L12" s="18" t="s">
        <v>11</v>
      </c>
    </row>
    <row r="13" spans="1:12">
      <c r="A13" s="30" t="str">
        <f>$A$29</f>
        <v xml:space="preserve">A1 </v>
      </c>
      <c r="B13" s="33">
        <f>IF(SUM($C13:$E13)&gt;SUM($H13:$J13),1,0)</f>
        <v>0</v>
      </c>
      <c r="C13" s="27"/>
      <c r="D13" s="16"/>
      <c r="E13" s="28"/>
      <c r="F13" s="37"/>
      <c r="G13" s="33">
        <f t="shared" ref="G13:G19" si="0">IF(SUM($C13:$E13)&lt;SUM($H13:$J13),1,0)</f>
        <v>0</v>
      </c>
      <c r="H13" s="27"/>
      <c r="I13" s="16"/>
      <c r="J13" s="28"/>
      <c r="K13" s="24"/>
      <c r="L13" s="20" t="str">
        <f>$L$29</f>
        <v xml:space="preserve">B1 </v>
      </c>
    </row>
    <row r="14" spans="1:12">
      <c r="A14" s="30" t="str">
        <f>$A$30</f>
        <v xml:space="preserve">A2 </v>
      </c>
      <c r="B14" s="33">
        <f t="shared" ref="B14:B19" si="1">IF(SUM($C14:$E14)&gt;SUM($H14:$J14),1,0)</f>
        <v>0</v>
      </c>
      <c r="C14" s="27"/>
      <c r="D14" s="16"/>
      <c r="E14" s="28"/>
      <c r="F14" s="37"/>
      <c r="G14" s="33">
        <f t="shared" si="0"/>
        <v>0</v>
      </c>
      <c r="H14" s="27"/>
      <c r="I14" s="16"/>
      <c r="J14" s="28"/>
      <c r="K14" s="24"/>
      <c r="L14" s="20" t="str">
        <f>$L$30</f>
        <v xml:space="preserve">B2 </v>
      </c>
    </row>
    <row r="15" spans="1:12">
      <c r="A15" s="31" t="s">
        <v>10</v>
      </c>
      <c r="B15" s="34" t="s">
        <v>1</v>
      </c>
      <c r="C15" s="111" t="s">
        <v>2</v>
      </c>
      <c r="D15" s="112"/>
      <c r="E15" s="113"/>
      <c r="F15" s="38"/>
      <c r="G15" s="34" t="s">
        <v>1</v>
      </c>
      <c r="H15" s="111" t="s">
        <v>2</v>
      </c>
      <c r="I15" s="112"/>
      <c r="J15" s="113"/>
      <c r="K15" s="25"/>
      <c r="L15" s="18" t="s">
        <v>10</v>
      </c>
    </row>
    <row r="16" spans="1:12">
      <c r="A16" s="30" t="str">
        <f>CONCATENATE($A$29," / ",$A$30)</f>
        <v xml:space="preserve">A1  / A2 </v>
      </c>
      <c r="B16" s="33">
        <f>IF(SUM($C16:$E16)&gt;SUM($H16:$J16),1,0)</f>
        <v>0</v>
      </c>
      <c r="C16" s="27"/>
      <c r="D16" s="16"/>
      <c r="E16" s="28"/>
      <c r="F16" s="37"/>
      <c r="G16" s="33">
        <f>IF(SUM($C16:$E16)&lt;SUM($H16:$J16),1,0)</f>
        <v>0</v>
      </c>
      <c r="H16" s="27"/>
      <c r="I16" s="16"/>
      <c r="J16" s="28"/>
      <c r="K16" s="24"/>
      <c r="L16" s="17" t="str">
        <f>CONCATENATE($L$29," / ",$L$30)</f>
        <v xml:space="preserve">B1  / B2 </v>
      </c>
    </row>
    <row r="17" spans="1:12">
      <c r="A17" s="31" t="s">
        <v>11</v>
      </c>
      <c r="B17" s="34" t="s">
        <v>1</v>
      </c>
      <c r="C17" s="111" t="s">
        <v>2</v>
      </c>
      <c r="D17" s="112"/>
      <c r="E17" s="113"/>
      <c r="F17" s="38"/>
      <c r="G17" s="34" t="s">
        <v>1</v>
      </c>
      <c r="H17" s="111" t="s">
        <v>2</v>
      </c>
      <c r="I17" s="112"/>
      <c r="J17" s="113"/>
      <c r="K17" s="25"/>
      <c r="L17" s="18" t="s">
        <v>11</v>
      </c>
    </row>
    <row r="18" spans="1:12">
      <c r="A18" s="30" t="str">
        <f>$A$29</f>
        <v xml:space="preserve">A1 </v>
      </c>
      <c r="B18" s="33">
        <f t="shared" si="1"/>
        <v>0</v>
      </c>
      <c r="C18" s="27"/>
      <c r="D18" s="16"/>
      <c r="E18" s="28"/>
      <c r="F18" s="37"/>
      <c r="G18" s="33">
        <f t="shared" si="0"/>
        <v>0</v>
      </c>
      <c r="H18" s="27"/>
      <c r="I18" s="16"/>
      <c r="J18" s="28"/>
      <c r="K18" s="24"/>
      <c r="L18" s="20" t="str">
        <f>$L$30</f>
        <v xml:space="preserve">B2 </v>
      </c>
    </row>
    <row r="19" spans="1:12" ht="16" thickBot="1">
      <c r="A19" s="30" t="str">
        <f>$A$30</f>
        <v xml:space="preserve">A2 </v>
      </c>
      <c r="B19" s="35">
        <f t="shared" si="1"/>
        <v>0</v>
      </c>
      <c r="C19" s="40"/>
      <c r="D19" s="19"/>
      <c r="E19" s="41"/>
      <c r="F19" s="39"/>
      <c r="G19" s="35">
        <f t="shared" si="0"/>
        <v>0</v>
      </c>
      <c r="H19" s="40"/>
      <c r="I19" s="19"/>
      <c r="J19" s="41"/>
      <c r="K19" s="26"/>
      <c r="L19" s="20" t="str">
        <f>$L$29</f>
        <v xml:space="preserve">B1 </v>
      </c>
    </row>
    <row r="20" spans="1:12" s="9" customFormat="1" ht="17" thickTop="1" thickBot="1">
      <c r="A20" s="10" t="s">
        <v>12</v>
      </c>
      <c r="B20" s="21">
        <f>SUM(B11:B19)</f>
        <v>0</v>
      </c>
      <c r="C20" s="108">
        <f>SUM(C11:E19)</f>
        <v>0</v>
      </c>
      <c r="D20" s="109"/>
      <c r="E20" s="110"/>
      <c r="F20" s="22"/>
      <c r="G20" s="21">
        <f>SUM(G11:G19)</f>
        <v>0</v>
      </c>
      <c r="H20" s="108">
        <f>SUM(H11:J19)</f>
        <v>0</v>
      </c>
      <c r="I20" s="109"/>
      <c r="J20" s="110"/>
      <c r="K20" s="22"/>
      <c r="L20" s="11"/>
    </row>
    <row r="22" spans="1:12" ht="19">
      <c r="A22" s="12" t="s"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16" thickBo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6" spans="1:12" ht="20" thickBot="1">
      <c r="A26" s="1" t="s">
        <v>14</v>
      </c>
    </row>
    <row r="27" spans="1:12">
      <c r="A27" s="114"/>
      <c r="B27" s="116" t="s">
        <v>1</v>
      </c>
      <c r="C27" s="117"/>
      <c r="D27" s="117" t="s">
        <v>2</v>
      </c>
      <c r="E27" s="117"/>
      <c r="F27" s="2" t="s">
        <v>3</v>
      </c>
      <c r="G27" s="117" t="s">
        <v>1</v>
      </c>
      <c r="H27" s="117"/>
      <c r="I27" s="117" t="s">
        <v>2</v>
      </c>
      <c r="J27" s="117"/>
      <c r="K27" s="2" t="s">
        <v>3</v>
      </c>
      <c r="L27" s="106"/>
    </row>
    <row r="28" spans="1:12">
      <c r="A28" s="115"/>
      <c r="B28" s="3" t="s">
        <v>4</v>
      </c>
      <c r="C28" s="4" t="s">
        <v>5</v>
      </c>
      <c r="D28" s="4" t="s">
        <v>4</v>
      </c>
      <c r="E28" s="4" t="s">
        <v>5</v>
      </c>
      <c r="F28" s="5"/>
      <c r="G28" s="4" t="s">
        <v>4</v>
      </c>
      <c r="H28" s="4" t="s">
        <v>5</v>
      </c>
      <c r="I28" s="4" t="s">
        <v>4</v>
      </c>
      <c r="J28" s="4" t="s">
        <v>5</v>
      </c>
      <c r="K28" s="5"/>
      <c r="L28" s="107"/>
    </row>
    <row r="29" spans="1:12">
      <c r="A29" s="6" t="s">
        <v>6</v>
      </c>
      <c r="B29" s="7">
        <f>SUM($B13,$B18)</f>
        <v>0</v>
      </c>
      <c r="C29" s="7">
        <f>SUM($G13,$G18)</f>
        <v>0</v>
      </c>
      <c r="D29" s="7">
        <f>SUM($C13:$E13,$C18:$E18)</f>
        <v>0</v>
      </c>
      <c r="E29" s="7">
        <f>SUM($H13:$J13,$H18:$J18)</f>
        <v>0</v>
      </c>
      <c r="F29" s="8"/>
      <c r="G29" s="7">
        <f>SUM($G13,$G19)</f>
        <v>0</v>
      </c>
      <c r="H29" s="7">
        <f>SUM($B13,$B19)</f>
        <v>0</v>
      </c>
      <c r="I29" s="7">
        <f>SUM($H13:$J13,$H19:$J19)</f>
        <v>0</v>
      </c>
      <c r="J29" s="7">
        <f>SUM($C13:$E13,$C19:$E19)</f>
        <v>0</v>
      </c>
      <c r="K29" s="8"/>
      <c r="L29" s="6" t="s">
        <v>7</v>
      </c>
    </row>
    <row r="30" spans="1:12">
      <c r="A30" s="6" t="s">
        <v>8</v>
      </c>
      <c r="B30" s="7">
        <f>SUM($B14,$B19)</f>
        <v>0</v>
      </c>
      <c r="C30" s="7">
        <f>SUM($G14,$G19)</f>
        <v>0</v>
      </c>
      <c r="D30" s="7">
        <f>SUM($C14:$E14,$C19:$E19)</f>
        <v>0</v>
      </c>
      <c r="E30" s="7">
        <f>SUM($H14:$J14,$H19:$J19)</f>
        <v>0</v>
      </c>
      <c r="F30" s="8"/>
      <c r="G30" s="7">
        <f>SUM($G14,$G18)</f>
        <v>0</v>
      </c>
      <c r="H30" s="7">
        <f>SUM($B14,$B18)</f>
        <v>0</v>
      </c>
      <c r="I30" s="7">
        <f>SUM($C14:$E14,$C18:$E18)</f>
        <v>0</v>
      </c>
      <c r="J30" s="7">
        <f>SUM($H14:$J14,$H18:$J18)</f>
        <v>0</v>
      </c>
      <c r="K30" s="8"/>
      <c r="L30" s="6" t="s">
        <v>9</v>
      </c>
    </row>
  </sheetData>
  <sheetProtection sheet="1" objects="1" scenarios="1"/>
  <mergeCells count="16">
    <mergeCell ref="C10:E10"/>
    <mergeCell ref="H10:J10"/>
    <mergeCell ref="C12:E12"/>
    <mergeCell ref="H12:J12"/>
    <mergeCell ref="C15:E15"/>
    <mergeCell ref="H15:J15"/>
    <mergeCell ref="A27:A28"/>
    <mergeCell ref="B27:C27"/>
    <mergeCell ref="D27:E27"/>
    <mergeCell ref="G27:H27"/>
    <mergeCell ref="I27:J27"/>
    <mergeCell ref="L27:L28"/>
    <mergeCell ref="C20:E20"/>
    <mergeCell ref="H20:J20"/>
    <mergeCell ref="C17:E17"/>
    <mergeCell ref="H17:J17"/>
  </mergeCells>
  <dataValidations count="1">
    <dataValidation type="list" allowBlank="1" showInputMessage="1" showErrorMessage="1" errorTitle="Falscher Wert" error="Bei Best Of 3 kann dieser Wert nicht eingegeben werden." sqref="C11:E11 C13:E16 C18:E19 H11:J19" xr:uid="{00000000-0002-0000-0100-000000000000}">
      <formula1>"0,1,2"</formula1>
    </dataValidation>
  </dataValidations>
  <pageMargins left="0.70866141732283472" right="0.70866141732283472" top="0.78740157480314965" bottom="0.78740157480314965" header="0.31496062992125984" footer="0.31496062992125984"/>
  <pageSetup paperSize="9" scale="74" orientation="landscape" r:id="rId1"/>
  <headerFooter>
    <oddHeader>&amp;C=&amp;G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c244c9-de3a-4078-bd46-add3a57a5e41" xsi:nil="true"/>
    <lcf76f155ced4ddcb4097134ff3c332f xmlns="397e7cfa-92c7-4110-b4a8-f95c5f29d9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3920C03DA0A848A50D6621B978BAB3" ma:contentTypeVersion="15" ma:contentTypeDescription="Ein neues Dokument erstellen." ma:contentTypeScope="" ma:versionID="6490f0a9458262e731fa8a3447a496d2">
  <xsd:schema xmlns:xsd="http://www.w3.org/2001/XMLSchema" xmlns:xs="http://www.w3.org/2001/XMLSchema" xmlns:p="http://schemas.microsoft.com/office/2006/metadata/properties" xmlns:ns2="397e7cfa-92c7-4110-b4a8-f95c5f29d9dc" xmlns:ns3="09c244c9-de3a-4078-bd46-add3a57a5e41" targetNamespace="http://schemas.microsoft.com/office/2006/metadata/properties" ma:root="true" ma:fieldsID="4905b3f0d5f31c95593b62c9e7e23a61" ns2:_="" ns3:_="">
    <xsd:import namespace="397e7cfa-92c7-4110-b4a8-f95c5f29d9dc"/>
    <xsd:import namespace="09c244c9-de3a-4078-bd46-add3a57a5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e7cfa-92c7-4110-b4a8-f95c5f29d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e5c3fbda-e873-467b-ac41-5769385c7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244c9-de3a-4078-bd46-add3a57a5e4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4a399e-dee6-47b2-a374-fa710c64eb32}" ma:internalName="TaxCatchAll" ma:showField="CatchAllData" ma:web="09c244c9-de3a-4078-bd46-add3a57a5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72FC2-298D-4696-975E-A8D2AF53CAC9}">
  <ds:schemaRefs>
    <ds:schemaRef ds:uri="http://schemas.microsoft.com/office/2006/metadata/properties"/>
    <ds:schemaRef ds:uri="09c244c9-de3a-4078-bd46-add3a57a5e41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97e7cfa-92c7-4110-b4a8-f95c5f29d9d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3B80DA-C1EA-454F-A1EA-D2015102F9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86277-E5D8-41C0-B8FD-26B7E1620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7e7cfa-92c7-4110-b4a8-f95c5f29d9dc"/>
    <ds:schemaRef ds:uri="09c244c9-de3a-4078-bd46-add3a57a5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</vt:lpstr>
      <vt:lpstr>Spielbericht 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Frank</dc:creator>
  <cp:lastModifiedBy>Mathias Renner</cp:lastModifiedBy>
  <cp:lastPrinted>2026-01-30T09:57:36Z</cp:lastPrinted>
  <dcterms:created xsi:type="dcterms:W3CDTF">2026-01-11T10:10:09Z</dcterms:created>
  <dcterms:modified xsi:type="dcterms:W3CDTF">2026-01-30T11:05:00Z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0x010100893920C03DA0A848A50D6621B978BAB3</vt:lpwstr>
  </property>
</Properties>
</file>